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20895" windowHeight="11655"/>
  </bookViews>
  <sheets>
    <sheet name="GrowingSeason Calculations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11" i="1" l="1"/>
  <c r="L12" i="1"/>
  <c r="L13" i="1"/>
  <c r="O42" i="1"/>
  <c r="O41" i="1"/>
  <c r="L10" i="1"/>
  <c r="L9" i="1"/>
  <c r="L8" i="1"/>
  <c r="L7" i="1"/>
  <c r="L6" i="1"/>
  <c r="N45" i="1" l="1"/>
</calcChain>
</file>

<file path=xl/sharedStrings.xml><?xml version="1.0" encoding="utf-8"?>
<sst xmlns="http://schemas.openxmlformats.org/spreadsheetml/2006/main" count="65" uniqueCount="55">
  <si>
    <t>Date</t>
  </si>
  <si>
    <t>Julian</t>
  </si>
  <si>
    <t>Julian Date:</t>
  </si>
  <si>
    <t xml:space="preserve">                     x</t>
  </si>
  <si>
    <t>p2</t>
  </si>
  <si>
    <t>p1</t>
  </si>
  <si>
    <t>Use data measuring change in factor of interest -- water depth, growth, leaf fall, etc.</t>
  </si>
  <si>
    <t>Plug the values for d1, d2, p1, and p2 into the following formula:</t>
  </si>
  <si>
    <t>d2 = 284</t>
  </si>
  <si>
    <t>p1 = 46</t>
  </si>
  <si>
    <t>p2 =  67</t>
  </si>
  <si>
    <t>d1+[(d2-d1)(50-p1)/(p2-p1)]</t>
  </si>
  <si>
    <t>Growing Season Calculation:</t>
  </si>
  <si>
    <t>d1 =  277</t>
  </si>
  <si>
    <t>d1</t>
  </si>
  <si>
    <t>d2</t>
  </si>
  <si>
    <t>DATE</t>
  </si>
  <si>
    <t xml:space="preserve"> </t>
  </si>
  <si>
    <t xml:space="preserve">    x</t>
  </si>
  <si>
    <t xml:space="preserve">          d1       d50        d2</t>
  </si>
  <si>
    <t xml:space="preserve">      or average for all trees at a site, depending on your analysis goals.</t>
  </si>
  <si>
    <t xml:space="preserve">      Alternatively, you could  calculate the average for each species,  </t>
  </si>
  <si>
    <t xml:space="preserve">     in the growing season for the selected tree(s)</t>
  </si>
  <si>
    <t xml:space="preserve">2.  Subtract budburst date from leaf-fall date; this  gives the number of days </t>
  </si>
  <si>
    <t xml:space="preserve">3.  This approach could also be used to estimate average duration of flooding </t>
  </si>
  <si>
    <t>1.   Determine 50% bud burst and 50% leaf-fall dates for each tree, or</t>
  </si>
  <si>
    <t xml:space="preserve">    depth in spring, and the decline in water levels as the hydrologic year progresses</t>
  </si>
  <si>
    <t xml:space="preserve">     in some vernal pools, if data are available on both the increase in water </t>
  </si>
  <si>
    <t>p1 and p2 are the percent of leaf-fall estimated for measurement dates d1 and d2, respectively</t>
  </si>
  <si>
    <t>Look at the data, and choose two points bracketing the 50%  level  -- the formula below finds the 50% point between them</t>
  </si>
  <si>
    <t>Date of measurement</t>
  </si>
  <si>
    <t xml:space="preserve">     (Julian day)</t>
  </si>
  <si>
    <t>d1 and d2 are the julian days when measurements were made before and after the 50% level was reached</t>
  </si>
  <si>
    <t xml:space="preserve">                                                         Calculating Growing Season Length From Schoolyard Data  </t>
  </si>
  <si>
    <t>NOTE: For measurements of water depth, growth, etc., plug in the comparable Julian days</t>
  </si>
  <si>
    <t>50% Leaf-fall or bud-burst Julian Date:</t>
  </si>
  <si>
    <t>=K6-DATE(YEAR(K6),1,0)</t>
  </si>
  <si>
    <t>NOTE: "K6" refers to the cell with the standard date</t>
  </si>
  <si>
    <t>If 50% bud-burst was at day 100 (April 10 in a non-leap year), and</t>
  </si>
  <si>
    <t>if 50% leaf-fall was day 278, then 278-100 = 178: the growing</t>
  </si>
  <si>
    <t>season was 178 days long for this particular tree or group of trees</t>
  </si>
  <si>
    <t>Estimating date of 50% leaf fall, bud burst, pool filling or drying, or other event</t>
  </si>
  <si>
    <t>Calculating Julian Date from Standard Date: use the Excel formula below</t>
  </si>
  <si>
    <t>Spring</t>
  </si>
  <si>
    <t>Fall</t>
  </si>
  <si>
    <t>INSERT YOUR SPRING AND FALL DATA:</t>
  </si>
  <si>
    <t>Growing season length (number of days)</t>
  </si>
  <si>
    <t>d1 = 95</t>
  </si>
  <si>
    <t>p1 = 47</t>
  </si>
  <si>
    <t>d2 = 122</t>
  </si>
  <si>
    <t>p2 = 62</t>
  </si>
  <si>
    <t xml:space="preserve">50% bud burst = 95 + ((122-95)(50-47)/(62-47)) = 100.4 </t>
  </si>
  <si>
    <t xml:space="preserve">50% leaf fall = 277 + ((284-277)(50-46)/(67-46)) = 278.3 </t>
  </si>
  <si>
    <t xml:space="preserve">           EXAMPLE:</t>
  </si>
  <si>
    <t xml:space="preserve">            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</si>
</sst>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quotePrefix="1" applyFont="1"/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14" fontId="2" fillId="0" borderId="0" xfId="0" applyNumberFormat="1" applyFont="1" applyFill="1"/>
    <xf numFmtId="0" fontId="2" fillId="0" borderId="0" xfId="0" applyFont="1" applyFill="1"/>
    <xf numFmtId="0" fontId="4" fillId="0" borderId="0" xfId="0" applyFont="1"/>
    <xf numFmtId="14" fontId="4" fillId="0" borderId="0" xfId="0" applyNumberFormat="1" applyFont="1" applyFill="1"/>
    <xf numFmtId="0" fontId="2" fillId="3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quotePrefix="1" applyFont="1" applyFill="1"/>
    <xf numFmtId="0" fontId="5" fillId="0" borderId="0" xfId="0" applyFont="1" applyFill="1"/>
    <xf numFmtId="0" fontId="3" fillId="0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5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6" xfId="0" applyFont="1" applyFill="1" applyBorder="1"/>
    <xf numFmtId="0" fontId="2" fillId="0" borderId="0" xfId="0" quotePrefix="1" applyFont="1" applyFill="1" applyBorder="1"/>
    <xf numFmtId="14" fontId="2" fillId="0" borderId="5" xfId="0" applyNumberFormat="1" applyFont="1" applyFill="1" applyBorder="1"/>
    <xf numFmtId="14" fontId="4" fillId="0" borderId="8" xfId="0" applyNumberFormat="1" applyFont="1" applyFill="1" applyBorder="1"/>
    <xf numFmtId="0" fontId="2" fillId="0" borderId="9" xfId="0" applyFont="1" applyFill="1" applyBorder="1"/>
    <xf numFmtId="0" fontId="5" fillId="0" borderId="9" xfId="0" applyFont="1" applyFill="1" applyBorder="1"/>
    <xf numFmtId="0" fontId="2" fillId="0" borderId="10" xfId="0" applyFont="1" applyFill="1" applyBorder="1"/>
    <xf numFmtId="0" fontId="2" fillId="0" borderId="0" xfId="0" applyFont="1" applyAlignment="1">
      <alignment horizontal="left"/>
    </xf>
    <xf numFmtId="6" fontId="9" fillId="0" borderId="0" xfId="0" applyNumberFormat="1" applyFont="1" applyFill="1"/>
    <xf numFmtId="8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44" fontId="2" fillId="0" borderId="0" xfId="1" applyFont="1" applyFill="1"/>
    <xf numFmtId="0" fontId="10" fillId="0" borderId="5" xfId="0" applyFont="1" applyBorder="1"/>
    <xf numFmtId="0" fontId="11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4" fillId="0" borderId="11" xfId="0" applyFont="1" applyBorder="1"/>
    <xf numFmtId="0" fontId="2" fillId="0" borderId="12" xfId="0" applyFont="1" applyBorder="1"/>
    <xf numFmtId="1" fontId="4" fillId="0" borderId="13" xfId="0" applyNumberFormat="1" applyFont="1" applyBorder="1"/>
    <xf numFmtId="0" fontId="12" fillId="0" borderId="0" xfId="0" applyFont="1"/>
    <xf numFmtId="0" fontId="2" fillId="3" borderId="14" xfId="0" applyFont="1" applyFill="1" applyBorder="1" applyAlignment="1">
      <alignment horizontal="center"/>
    </xf>
    <xf numFmtId="0" fontId="2" fillId="3" borderId="14" xfId="0" applyFont="1" applyFill="1" applyBorder="1"/>
    <xf numFmtId="9" fontId="2" fillId="3" borderId="15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4" fontId="2" fillId="0" borderId="19" xfId="0" applyNumberFormat="1" applyFont="1" applyFill="1" applyBorder="1"/>
    <xf numFmtId="0" fontId="2" fillId="0" borderId="20" xfId="0" applyFont="1" applyFill="1" applyBorder="1"/>
    <xf numFmtId="14" fontId="4" fillId="4" borderId="19" xfId="0" applyNumberFormat="1" applyFont="1" applyFill="1" applyBorder="1"/>
    <xf numFmtId="0" fontId="2" fillId="4" borderId="20" xfId="0" applyFont="1" applyFill="1" applyBorder="1"/>
    <xf numFmtId="14" fontId="4" fillId="4" borderId="21" xfId="0" applyNumberFormat="1" applyFont="1" applyFill="1" applyBorder="1"/>
    <xf numFmtId="0" fontId="2" fillId="4" borderId="22" xfId="0" applyFont="1" applyFill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7" xfId="0" applyFont="1" applyBorder="1"/>
    <xf numFmtId="1" fontId="2" fillId="3" borderId="1" xfId="0" applyNumberFormat="1" applyFont="1" applyFill="1" applyBorder="1"/>
    <xf numFmtId="1" fontId="2" fillId="3" borderId="16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 leaf fall YB1 2005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% leaf-fall</c:v>
          </c:tx>
          <c:xVal>
            <c:numLit>
              <c:formatCode>General</c:formatCode>
              <c:ptCount val="7"/>
              <c:pt idx="0">
                <c:v>263</c:v>
              </c:pt>
              <c:pt idx="1">
                <c:v>270</c:v>
              </c:pt>
              <c:pt idx="2">
                <c:v>277</c:v>
              </c:pt>
              <c:pt idx="3">
                <c:v>284</c:v>
              </c:pt>
              <c:pt idx="4">
                <c:v>291</c:v>
              </c:pt>
              <c:pt idx="5">
                <c:v>298</c:v>
              </c:pt>
              <c:pt idx="6">
                <c:v>305</c:v>
              </c:pt>
            </c:numLit>
          </c:xVal>
          <c:yVal>
            <c:numLit>
              <c:formatCode>General</c:formatCode>
              <c:ptCount val="7"/>
              <c:pt idx="0">
                <c:v>8.3333333333333329E-2</c:v>
              </c:pt>
              <c:pt idx="1">
                <c:v>0.33333333333333331</c:v>
              </c:pt>
              <c:pt idx="2">
                <c:v>0.45833333333333331</c:v>
              </c:pt>
              <c:pt idx="3">
                <c:v>0.66666666666666663</c:v>
              </c:pt>
              <c:pt idx="4">
                <c:v>0.70833333333333337</c:v>
              </c:pt>
              <c:pt idx="5">
                <c:v>0.75</c:v>
              </c:pt>
              <c:pt idx="6">
                <c:v>0.95833333333333337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28032"/>
        <c:axId val="36434688"/>
      </c:scatterChart>
      <c:valAx>
        <c:axId val="3642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6434688"/>
        <c:crosses val="autoZero"/>
        <c:crossBetween val="midCat"/>
      </c:valAx>
      <c:valAx>
        <c:axId val="36434688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fallen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64280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533400</xdr:colOff>
      <xdr:row>4</xdr:row>
      <xdr:rowOff>71438</xdr:rowOff>
    </xdr:from>
    <xdr:to>
      <xdr:col>15</xdr:col>
      <xdr:colOff>247650</xdr:colOff>
      <xdr:row>7</xdr:row>
      <xdr:rowOff>152400</xdr:rowOff>
    </xdr:to>
    <xdr:sp macro="" textlink="">
      <xdr:nvSpPr>
        <xdr:cNvPr id="3" name="Rectangle 2"/>
        <xdr:cNvSpPr/>
      </xdr:nvSpPr>
      <xdr:spPr>
        <a:xfrm>
          <a:off x="7962900" y="871538"/>
          <a:ext cx="1657350" cy="68103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0</xdr:colOff>
      <xdr:row>22</xdr:row>
      <xdr:rowOff>104775</xdr:rowOff>
    </xdr:from>
    <xdr:to>
      <xdr:col>8</xdr:col>
      <xdr:colOff>438150</xdr:colOff>
      <xdr:row>25</xdr:row>
      <xdr:rowOff>185737</xdr:rowOff>
    </xdr:to>
    <xdr:sp macro="" textlink="">
      <xdr:nvSpPr>
        <xdr:cNvPr id="4" name="Rectangle 3"/>
        <xdr:cNvSpPr/>
      </xdr:nvSpPr>
      <xdr:spPr>
        <a:xfrm>
          <a:off x="2571750" y="4591050"/>
          <a:ext cx="2514600" cy="68103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0</xdr:colOff>
      <xdr:row>16</xdr:row>
      <xdr:rowOff>190499</xdr:rowOff>
    </xdr:from>
    <xdr:to>
      <xdr:col>1</xdr:col>
      <xdr:colOff>2</xdr:colOff>
      <xdr:row>25</xdr:row>
      <xdr:rowOff>28575</xdr:rowOff>
    </xdr:to>
    <xdr:cxnSp macro="">
      <xdr:nvCxnSpPr>
        <xdr:cNvPr id="6" name="Straight Connector 5"/>
        <xdr:cNvCxnSpPr/>
      </xdr:nvCxnSpPr>
      <xdr:spPr>
        <a:xfrm flipH="1">
          <a:off x="714375" y="3390899"/>
          <a:ext cx="2" cy="16383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4763</xdr:colOff>
      <xdr:row>25</xdr:row>
      <xdr:rowOff>9525</xdr:rowOff>
    </xdr:from>
    <xdr:to>
      <xdr:col>3</xdr:col>
      <xdr:colOff>314325</xdr:colOff>
      <xdr:row>25</xdr:row>
      <xdr:rowOff>14288</xdr:rowOff>
    </xdr:to>
    <xdr:cxnSp macro="">
      <xdr:nvCxnSpPr>
        <xdr:cNvPr id="8" name="Straight Connector 7"/>
        <xdr:cNvCxnSpPr/>
      </xdr:nvCxnSpPr>
      <xdr:spPr>
        <a:xfrm flipV="1">
          <a:off x="1833563" y="3057525"/>
          <a:ext cx="1528762" cy="47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704850</xdr:colOff>
      <xdr:row>18</xdr:row>
      <xdr:rowOff>38100</xdr:rowOff>
    </xdr:from>
    <xdr:to>
      <xdr:col>3</xdr:col>
      <xdr:colOff>295275</xdr:colOff>
      <xdr:row>25</xdr:row>
      <xdr:rowOff>28575</xdr:rowOff>
    </xdr:to>
    <xdr:cxnSp macro="">
      <xdr:nvCxnSpPr>
        <xdr:cNvPr id="10" name="Straight Connector 9"/>
        <xdr:cNvCxnSpPr/>
      </xdr:nvCxnSpPr>
      <xdr:spPr>
        <a:xfrm flipV="1">
          <a:off x="704850" y="3638550"/>
          <a:ext cx="1533525" cy="1390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295275</xdr:colOff>
      <xdr:row>20</xdr:row>
      <xdr:rowOff>190500</xdr:rowOff>
    </xdr:from>
    <xdr:to>
      <xdr:col>2</xdr:col>
      <xdr:colOff>299245</xdr:colOff>
      <xdr:row>25</xdr:row>
      <xdr:rowOff>10318</xdr:rowOff>
    </xdr:to>
    <xdr:cxnSp macro="">
      <xdr:nvCxnSpPr>
        <xdr:cNvPr id="12" name="Straight Connector 11"/>
        <xdr:cNvCxnSpPr/>
      </xdr:nvCxnSpPr>
      <xdr:spPr>
        <a:xfrm>
          <a:off x="1628775" y="4191000"/>
          <a:ext cx="3970" cy="81994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30</xdr:row>
      <xdr:rowOff>76200</xdr:rowOff>
    </xdr:from>
    <xdr:to>
      <xdr:col>6</xdr:col>
      <xdr:colOff>152400</xdr:colOff>
      <xdr:row>42</xdr:row>
      <xdr:rowOff>171450</xdr:rowOff>
    </xdr:to>
    <xdr:graphicFrame macro="">
      <xdr:nvGraphicFramePr>
        <xdr:cNvPr id="118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695326</xdr:colOff>
      <xdr:row>20</xdr:row>
      <xdr:rowOff>171451</xdr:rowOff>
    </xdr:from>
    <xdr:to>
      <xdr:col>2</xdr:col>
      <xdr:colOff>304800</xdr:colOff>
      <xdr:row>20</xdr:row>
      <xdr:rowOff>180975</xdr:rowOff>
    </xdr:to>
    <xdr:cxnSp macro="">
      <xdr:nvCxnSpPr>
        <xdr:cNvPr id="13" name="Straight Connector 12"/>
        <xdr:cNvCxnSpPr/>
      </xdr:nvCxnSpPr>
      <xdr:spPr>
        <a:xfrm flipH="1" flipV="1">
          <a:off x="695326" y="4171951"/>
          <a:ext cx="942974" cy="9524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16</xdr:row>
      <xdr:rowOff>114299</xdr:rowOff>
    </xdr:from>
    <xdr:ext cx="529119" cy="1781176"/>
    <xdr:sp macro="" textlink="">
      <xdr:nvSpPr>
        <xdr:cNvPr id="23" name="TextBox 22"/>
        <xdr:cNvSpPr txBox="1"/>
      </xdr:nvSpPr>
      <xdr:spPr>
        <a:xfrm>
          <a:off x="0" y="3505199"/>
          <a:ext cx="529119" cy="1781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pPr algn="ctr"/>
          <a:r>
            <a:rPr lang="en-US" sz="1100"/>
            <a:t>Percent of buds burst, leaves fallen (or other  variable)</a:t>
          </a:r>
        </a:p>
      </xdr:txBody>
    </xdr:sp>
    <xdr:clientData/>
  </xdr:oneCellAnchor>
  <xdr:oneCellAnchor>
    <xdr:from>
      <xdr:col>16</xdr:col>
      <xdr:colOff>142875</xdr:colOff>
      <xdr:row>14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10125075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12</xdr:col>
      <xdr:colOff>438151</xdr:colOff>
      <xdr:row>9</xdr:row>
      <xdr:rowOff>171450</xdr:rowOff>
    </xdr:from>
    <xdr:to>
      <xdr:col>17</xdr:col>
      <xdr:colOff>666750</xdr:colOff>
      <xdr:row>12</xdr:row>
      <xdr:rowOff>104775</xdr:rowOff>
    </xdr:to>
    <xdr:sp macro="" textlink="">
      <xdr:nvSpPr>
        <xdr:cNvPr id="27" name="TextBox 26"/>
        <xdr:cNvSpPr txBox="1"/>
      </xdr:nvSpPr>
      <xdr:spPr>
        <a:xfrm>
          <a:off x="7743826" y="2143125"/>
          <a:ext cx="3848099" cy="5334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REPLACE</a:t>
          </a:r>
          <a:r>
            <a:rPr lang="en-US" sz="1200" b="1" baseline="0">
              <a:solidFill>
                <a:schemeClr val="bg1"/>
              </a:solidFill>
            </a:rPr>
            <a:t>  "DATE" IN COLUMN A WITH AN ACTUAL DATE, AND THE JULIAN DAY WILL BE CALCULATED IN COLUMN B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161925</xdr:colOff>
      <xdr:row>11</xdr:row>
      <xdr:rowOff>85725</xdr:rowOff>
    </xdr:from>
    <xdr:to>
      <xdr:col>12</xdr:col>
      <xdr:colOff>428626</xdr:colOff>
      <xdr:row>11</xdr:row>
      <xdr:rowOff>95250</xdr:rowOff>
    </xdr:to>
    <xdr:cxnSp macro="">
      <xdr:nvCxnSpPr>
        <xdr:cNvPr id="29" name="Straight Arrow Connector 28"/>
        <xdr:cNvCxnSpPr/>
      </xdr:nvCxnSpPr>
      <xdr:spPr>
        <a:xfrm flipH="1">
          <a:off x="7591425" y="2352675"/>
          <a:ext cx="266701" cy="9525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F%20Stuff\LeavesA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vesARM"/>
    </sheetNames>
    <sheetDataSet>
      <sheetData sheetId="0">
        <row r="92">
          <cell r="O92" t="str">
            <v>% leaf-fall</v>
          </cell>
        </row>
        <row r="93">
          <cell r="N93">
            <v>263</v>
          </cell>
          <cell r="O93">
            <v>8.3333333333333329E-2</v>
          </cell>
        </row>
        <row r="94">
          <cell r="N94">
            <v>270</v>
          </cell>
          <cell r="O94">
            <v>0.33333333333333331</v>
          </cell>
        </row>
        <row r="95">
          <cell r="N95">
            <v>277</v>
          </cell>
          <cell r="O95">
            <v>0.45833333333333331</v>
          </cell>
        </row>
        <row r="96">
          <cell r="N96">
            <v>284</v>
          </cell>
          <cell r="O96">
            <v>0.66666666666666663</v>
          </cell>
        </row>
        <row r="97">
          <cell r="N97">
            <v>291</v>
          </cell>
          <cell r="O97">
            <v>0.70833333333333337</v>
          </cell>
        </row>
        <row r="98">
          <cell r="N98">
            <v>298</v>
          </cell>
          <cell r="O98">
            <v>0.75</v>
          </cell>
        </row>
        <row r="99">
          <cell r="N99">
            <v>305</v>
          </cell>
          <cell r="O99">
            <v>0.95833333333333337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tabSelected="1" zoomScaleNormal="100" workbookViewId="0">
      <selection activeCell="Q41" sqref="Q41"/>
    </sheetView>
  </sheetViews>
  <sheetFormatPr defaultRowHeight="15.75" x14ac:dyDescent="0.25"/>
  <cols>
    <col min="1" max="1" width="11" style="1" bestFit="1" customWidth="1"/>
    <col min="2" max="2" width="9.28515625" style="1" bestFit="1" customWidth="1"/>
    <col min="3" max="6" width="9.140625" style="1"/>
    <col min="7" max="7" width="4.85546875" style="1" customWidth="1"/>
    <col min="8" max="8" width="9.42578125" style="1" customWidth="1"/>
    <col min="9" max="9" width="9.140625" style="1" customWidth="1"/>
    <col min="10" max="10" width="9.28515625" style="1" customWidth="1"/>
    <col min="11" max="11" width="10.5703125" style="1" customWidth="1"/>
    <col min="12" max="12" width="9.42578125" style="1" customWidth="1"/>
    <col min="13" max="14" width="11.42578125" style="1" customWidth="1"/>
    <col min="15" max="15" width="10.140625" style="1" customWidth="1"/>
    <col min="16" max="16" width="9.140625" style="1"/>
    <col min="17" max="17" width="12.140625" style="1" customWidth="1"/>
    <col min="18" max="18" width="10.140625" style="1" customWidth="1"/>
    <col min="19" max="19" width="9.140625" style="1" customWidth="1"/>
    <col min="20" max="20" width="9.140625" style="1"/>
    <col min="21" max="21" width="13.42578125" style="1" customWidth="1"/>
    <col min="22" max="16384" width="9.140625" style="1"/>
  </cols>
  <sheetData>
    <row r="1" spans="1:30" ht="23.25" x14ac:dyDescent="0.35">
      <c r="A1" s="41" t="s">
        <v>33</v>
      </c>
    </row>
    <row r="2" spans="1:30" ht="13.5" customHeight="1" thickBot="1" x14ac:dyDescent="0.4">
      <c r="F2" s="22"/>
    </row>
    <row r="3" spans="1:30" ht="18.75" x14ac:dyDescent="0.3">
      <c r="A3" s="5"/>
      <c r="B3" s="6"/>
      <c r="C3" s="6"/>
      <c r="D3" s="6"/>
      <c r="E3" s="6"/>
      <c r="F3" s="6"/>
      <c r="G3" s="6"/>
      <c r="H3" s="6"/>
      <c r="I3" s="7"/>
      <c r="K3" s="24" t="s">
        <v>42</v>
      </c>
      <c r="M3" s="14"/>
    </row>
    <row r="4" spans="1:30" ht="21" x14ac:dyDescent="0.35">
      <c r="A4" s="40" t="s">
        <v>12</v>
      </c>
      <c r="B4" s="9"/>
      <c r="C4" s="9"/>
      <c r="D4" s="9"/>
      <c r="E4" s="9"/>
      <c r="F4" s="9"/>
      <c r="G4" s="9"/>
      <c r="H4" s="9"/>
      <c r="I4" s="10"/>
      <c r="M4" s="14"/>
    </row>
    <row r="5" spans="1:30" x14ac:dyDescent="0.25">
      <c r="A5" s="8" t="s">
        <v>25</v>
      </c>
      <c r="B5" s="9"/>
      <c r="C5" s="9"/>
      <c r="D5" s="9"/>
      <c r="E5" s="9"/>
      <c r="F5" s="9"/>
      <c r="G5" s="9"/>
      <c r="H5" s="9"/>
      <c r="I5" s="10"/>
      <c r="K5" s="56" t="s">
        <v>0</v>
      </c>
      <c r="L5" s="57" t="s">
        <v>1</v>
      </c>
      <c r="M5" s="18"/>
    </row>
    <row r="6" spans="1:30" x14ac:dyDescent="0.25">
      <c r="A6" s="8" t="s">
        <v>21</v>
      </c>
      <c r="B6" s="9"/>
      <c r="C6" s="9"/>
      <c r="D6" s="9"/>
      <c r="E6" s="9"/>
      <c r="F6" s="9"/>
      <c r="G6" s="9"/>
      <c r="H6" s="9"/>
      <c r="I6" s="10"/>
      <c r="J6" s="14"/>
      <c r="K6" s="58">
        <v>33702</v>
      </c>
      <c r="L6" s="59">
        <f t="shared" ref="L6:L13" si="0">K6-DATE(YEAR(K6),1,0)</f>
        <v>99</v>
      </c>
      <c r="M6" s="14"/>
      <c r="N6" s="1" t="s">
        <v>2</v>
      </c>
    </row>
    <row r="7" spans="1:30" x14ac:dyDescent="0.25">
      <c r="A7" s="25" t="s">
        <v>20</v>
      </c>
      <c r="B7" s="26"/>
      <c r="C7" s="27"/>
      <c r="D7" s="27"/>
      <c r="E7" s="27"/>
      <c r="F7" s="27"/>
      <c r="G7" s="27"/>
      <c r="H7" s="27"/>
      <c r="I7" s="28"/>
      <c r="J7" s="14"/>
      <c r="K7" s="58">
        <v>36287</v>
      </c>
      <c r="L7" s="59">
        <f t="shared" si="0"/>
        <v>127</v>
      </c>
      <c r="M7" s="14"/>
      <c r="N7" s="3" t="s">
        <v>36</v>
      </c>
    </row>
    <row r="8" spans="1:30" x14ac:dyDescent="0.25">
      <c r="A8" s="25" t="s">
        <v>23</v>
      </c>
      <c r="B8" s="27"/>
      <c r="C8" s="27"/>
      <c r="D8" s="27"/>
      <c r="E8" s="27"/>
      <c r="F8" s="27"/>
      <c r="G8" s="27"/>
      <c r="H8" s="27"/>
      <c r="I8" s="28"/>
      <c r="J8" s="14"/>
      <c r="K8" s="58">
        <v>35950</v>
      </c>
      <c r="L8" s="59">
        <f t="shared" si="0"/>
        <v>155</v>
      </c>
      <c r="M8" s="14"/>
    </row>
    <row r="9" spans="1:30" x14ac:dyDescent="0.25">
      <c r="A9" s="25" t="s">
        <v>22</v>
      </c>
      <c r="B9" s="27"/>
      <c r="C9" s="27"/>
      <c r="D9" s="27"/>
      <c r="E9" s="29"/>
      <c r="F9" s="27"/>
      <c r="G9" s="27"/>
      <c r="H9" s="27"/>
      <c r="I9" s="28"/>
      <c r="J9" s="14"/>
      <c r="K9" s="58">
        <v>37289</v>
      </c>
      <c r="L9" s="59">
        <f t="shared" si="0"/>
        <v>33</v>
      </c>
      <c r="M9" s="14"/>
      <c r="N9" s="1" t="s">
        <v>37</v>
      </c>
    </row>
    <row r="10" spans="1:30" x14ac:dyDescent="0.25">
      <c r="A10" s="25" t="s">
        <v>24</v>
      </c>
      <c r="B10" s="27"/>
      <c r="C10" s="27"/>
      <c r="D10" s="27"/>
      <c r="E10" s="27"/>
      <c r="F10" s="27"/>
      <c r="G10" s="27"/>
      <c r="H10" s="27"/>
      <c r="I10" s="28"/>
      <c r="J10" s="14"/>
      <c r="K10" s="58">
        <v>32268</v>
      </c>
      <c r="L10" s="59">
        <f t="shared" si="0"/>
        <v>126</v>
      </c>
      <c r="M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pans="1:30" x14ac:dyDescent="0.25">
      <c r="A11" s="25" t="s">
        <v>27</v>
      </c>
      <c r="B11" s="27"/>
      <c r="C11" s="27"/>
      <c r="D11" s="27"/>
      <c r="E11" s="27"/>
      <c r="F11" s="27"/>
      <c r="G11" s="27"/>
      <c r="H11" s="27"/>
      <c r="I11" s="28"/>
      <c r="J11" s="14"/>
      <c r="K11" s="60" t="s">
        <v>16</v>
      </c>
      <c r="L11" s="61" t="e">
        <f t="shared" si="0"/>
        <v>#VALUE!</v>
      </c>
      <c r="M11" s="14"/>
      <c r="N11" s="20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x14ac:dyDescent="0.25">
      <c r="A12" s="30" t="s">
        <v>26</v>
      </c>
      <c r="B12" s="27"/>
      <c r="C12" s="27"/>
      <c r="D12" s="27"/>
      <c r="E12" s="27"/>
      <c r="F12" s="27"/>
      <c r="G12" s="27"/>
      <c r="H12" s="27"/>
      <c r="I12" s="28"/>
      <c r="J12" s="14"/>
      <c r="K12" s="60" t="s">
        <v>16</v>
      </c>
      <c r="L12" s="61" t="e">
        <f t="shared" si="0"/>
        <v>#VALUE!</v>
      </c>
      <c r="M12" s="14"/>
      <c r="N12" s="20"/>
      <c r="O12" s="20"/>
      <c r="P12" s="20"/>
      <c r="Q12" s="20"/>
      <c r="R12" s="20"/>
      <c r="S12" s="20"/>
      <c r="T12" s="20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ht="16.5" thickBot="1" x14ac:dyDescent="0.3">
      <c r="A13" s="31"/>
      <c r="B13" s="32"/>
      <c r="C13" s="32"/>
      <c r="D13" s="33"/>
      <c r="E13" s="32"/>
      <c r="F13" s="32"/>
      <c r="G13" s="32"/>
      <c r="H13" s="32"/>
      <c r="I13" s="34"/>
      <c r="J13" s="20"/>
      <c r="K13" s="62" t="s">
        <v>16</v>
      </c>
      <c r="L13" s="63" t="e">
        <f t="shared" si="0"/>
        <v>#VALUE!</v>
      </c>
      <c r="M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x14ac:dyDescent="0.25">
      <c r="A14" s="16"/>
      <c r="B14" s="14"/>
      <c r="C14" s="14"/>
      <c r="D14" s="20"/>
      <c r="E14" s="20"/>
      <c r="F14" s="20"/>
      <c r="G14" s="20"/>
      <c r="H14" s="20"/>
      <c r="I14" s="20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ht="5.25" customHeight="1" x14ac:dyDescent="0.25">
      <c r="A15" s="2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</row>
    <row r="16" spans="1:30" ht="18.75" x14ac:dyDescent="0.3">
      <c r="A16" s="24" t="s">
        <v>41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 x14ac:dyDescent="0.25">
      <c r="M17" s="9"/>
      <c r="N17" s="9"/>
      <c r="O17" s="9"/>
      <c r="T17" s="14"/>
      <c r="U17" s="21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x14ac:dyDescent="0.25">
      <c r="A18" s="4" t="s">
        <v>17</v>
      </c>
      <c r="C18" s="1" t="s">
        <v>3</v>
      </c>
      <c r="D18" s="1" t="s">
        <v>17</v>
      </c>
      <c r="E18" s="1" t="s">
        <v>6</v>
      </c>
      <c r="M18" s="9"/>
      <c r="N18" s="9"/>
      <c r="O18" s="9"/>
      <c r="T18" s="14"/>
      <c r="U18" s="36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x14ac:dyDescent="0.25">
      <c r="A19" s="4" t="s">
        <v>4</v>
      </c>
      <c r="D19" s="1" t="s">
        <v>18</v>
      </c>
      <c r="E19" s="1" t="s">
        <v>29</v>
      </c>
      <c r="T19" s="14"/>
      <c r="U19" s="37"/>
      <c r="V19" s="38"/>
      <c r="W19" s="14"/>
      <c r="X19" s="14"/>
      <c r="Y19" s="14"/>
      <c r="Z19" s="14"/>
      <c r="AA19" s="14"/>
      <c r="AB19" s="14"/>
      <c r="AC19" s="14"/>
      <c r="AD19" s="14"/>
    </row>
    <row r="20" spans="1:30" x14ac:dyDescent="0.25">
      <c r="A20" s="4"/>
      <c r="E20" s="1" t="s">
        <v>32</v>
      </c>
      <c r="R20" s="1" t="s">
        <v>17</v>
      </c>
      <c r="T20" s="14"/>
      <c r="U20" s="39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x14ac:dyDescent="0.25">
      <c r="A21" s="4">
        <v>50</v>
      </c>
      <c r="B21" s="17" t="s">
        <v>17</v>
      </c>
      <c r="E21" s="1" t="s">
        <v>28</v>
      </c>
      <c r="T21" s="14"/>
      <c r="U21" s="13"/>
      <c r="V21" s="14"/>
      <c r="W21" s="14"/>
      <c r="X21" s="14"/>
      <c r="Y21" s="19"/>
      <c r="Z21" s="14"/>
      <c r="AA21" s="14"/>
      <c r="AB21" s="14"/>
      <c r="AC21" s="14"/>
      <c r="AD21" s="14"/>
    </row>
    <row r="22" spans="1:30" x14ac:dyDescent="0.25">
      <c r="A22" s="4"/>
      <c r="E22" s="1" t="s">
        <v>7</v>
      </c>
      <c r="T22" s="14"/>
      <c r="U22" s="13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x14ac:dyDescent="0.25">
      <c r="A23" s="4" t="s">
        <v>5</v>
      </c>
      <c r="B23" s="1" t="s">
        <v>54</v>
      </c>
      <c r="T23" s="14"/>
      <c r="U23" s="13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x14ac:dyDescent="0.25">
      <c r="A24" s="4"/>
      <c r="E24" s="1" t="s">
        <v>35</v>
      </c>
      <c r="T24" s="14"/>
      <c r="U24" s="13"/>
      <c r="V24" s="14"/>
      <c r="W24" s="14"/>
      <c r="X24" s="14"/>
      <c r="Y24" s="14"/>
      <c r="Z24" s="14"/>
      <c r="AA24" s="14"/>
      <c r="AB24" s="14"/>
      <c r="AC24" s="14"/>
      <c r="AD24" s="14"/>
    </row>
    <row r="25" spans="1:30" x14ac:dyDescent="0.25">
      <c r="A25" s="4">
        <v>0</v>
      </c>
      <c r="F25" s="1" t="s">
        <v>11</v>
      </c>
      <c r="T25" s="14"/>
      <c r="U25" s="16"/>
      <c r="V25" s="14"/>
      <c r="W25" s="14"/>
      <c r="X25" s="20"/>
      <c r="Y25" s="14"/>
      <c r="Z25" s="14"/>
      <c r="AA25" s="14"/>
      <c r="AB25" s="14"/>
      <c r="AC25" s="14"/>
      <c r="AD25" s="14"/>
    </row>
    <row r="26" spans="1:30" x14ac:dyDescent="0.25">
      <c r="B26" s="1" t="s">
        <v>19</v>
      </c>
      <c r="J26" s="1" t="s">
        <v>34</v>
      </c>
      <c r="T26" s="14"/>
      <c r="U26" s="16"/>
      <c r="V26" s="14"/>
      <c r="W26" s="14"/>
      <c r="X26" s="20"/>
      <c r="Y26" s="20"/>
      <c r="Z26" s="20"/>
      <c r="AA26" s="20"/>
      <c r="AB26" s="20"/>
      <c r="AC26" s="20"/>
      <c r="AD26" s="20"/>
    </row>
    <row r="27" spans="1:30" x14ac:dyDescent="0.25">
      <c r="B27" s="1" t="s">
        <v>30</v>
      </c>
      <c r="T27" s="14"/>
      <c r="U27" s="16"/>
      <c r="V27" s="14"/>
      <c r="W27" s="14"/>
      <c r="X27" s="14"/>
      <c r="Y27" s="14"/>
      <c r="Z27" s="14"/>
      <c r="AA27" s="14"/>
      <c r="AB27" s="14"/>
      <c r="AC27" s="14"/>
      <c r="AD27" s="14"/>
    </row>
    <row r="28" spans="1:30" x14ac:dyDescent="0.25">
      <c r="B28" s="1" t="s">
        <v>31</v>
      </c>
      <c r="S28" s="14"/>
      <c r="T28" s="14"/>
      <c r="U28" s="13"/>
      <c r="V28" s="14"/>
      <c r="W28" s="14"/>
      <c r="X28" s="14"/>
      <c r="Y28" s="14"/>
      <c r="Z28" s="14"/>
      <c r="AA28" s="14"/>
      <c r="AB28" s="14"/>
      <c r="AC28" s="14"/>
      <c r="AD28" s="14"/>
    </row>
    <row r="29" spans="1:30" x14ac:dyDescent="0.25"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</row>
    <row r="30" spans="1:30" ht="19.5" customHeight="1" x14ac:dyDescent="0.35">
      <c r="H30" s="52" t="s">
        <v>53</v>
      </c>
      <c r="J30" s="64" t="s">
        <v>43</v>
      </c>
      <c r="K30" s="66" t="s">
        <v>47</v>
      </c>
      <c r="L30" s="66" t="s">
        <v>49</v>
      </c>
      <c r="M30" s="65" t="s">
        <v>51</v>
      </c>
      <c r="Q30" s="23"/>
      <c r="T30" s="14"/>
    </row>
    <row r="31" spans="1:30" ht="19.5" customHeight="1" x14ac:dyDescent="0.3">
      <c r="I31" s="64"/>
      <c r="J31" s="64"/>
      <c r="K31" s="66" t="s">
        <v>48</v>
      </c>
      <c r="L31" s="66" t="s">
        <v>50</v>
      </c>
      <c r="M31" s="64"/>
      <c r="T31" s="14"/>
    </row>
    <row r="32" spans="1:30" ht="19.5" customHeight="1" x14ac:dyDescent="0.35">
      <c r="I32" s="64"/>
      <c r="J32" s="64" t="s">
        <v>44</v>
      </c>
      <c r="K32" s="66" t="s">
        <v>13</v>
      </c>
      <c r="L32" s="66" t="s">
        <v>8</v>
      </c>
      <c r="M32" s="65" t="s">
        <v>52</v>
      </c>
      <c r="Q32" s="23"/>
      <c r="T32" s="14"/>
    </row>
    <row r="33" spans="1:20" ht="19.5" customHeight="1" x14ac:dyDescent="0.35">
      <c r="K33" s="66" t="s">
        <v>9</v>
      </c>
      <c r="L33" s="66" t="s">
        <v>10</v>
      </c>
      <c r="Q33" s="23"/>
      <c r="T33" s="14"/>
    </row>
    <row r="34" spans="1:20" ht="21" x14ac:dyDescent="0.35">
      <c r="K34" s="9"/>
      <c r="L34" s="9"/>
      <c r="Q34" s="23"/>
      <c r="T34" s="14"/>
    </row>
    <row r="35" spans="1:20" ht="18" customHeight="1" x14ac:dyDescent="0.3">
      <c r="I35" s="52" t="s">
        <v>38</v>
      </c>
      <c r="T35" s="14"/>
    </row>
    <row r="36" spans="1:20" ht="18" customHeight="1" x14ac:dyDescent="0.3">
      <c r="I36" s="52" t="s">
        <v>39</v>
      </c>
    </row>
    <row r="37" spans="1:20" ht="18" customHeight="1" x14ac:dyDescent="0.35">
      <c r="I37" s="52" t="s">
        <v>40</v>
      </c>
      <c r="K37" s="23"/>
      <c r="L37" s="23"/>
      <c r="M37" s="23"/>
      <c r="N37" s="23"/>
      <c r="O37" s="23"/>
      <c r="P37" s="23"/>
    </row>
    <row r="38" spans="1:20" ht="16.5" thickBot="1" x14ac:dyDescent="0.3">
      <c r="O38" s="14"/>
    </row>
    <row r="39" spans="1:20" ht="16.5" thickBot="1" x14ac:dyDescent="0.3">
      <c r="J39" s="42" t="s">
        <v>45</v>
      </c>
      <c r="K39" s="43"/>
      <c r="L39" s="43"/>
      <c r="M39" s="43"/>
      <c r="N39" s="43"/>
      <c r="O39" s="44"/>
    </row>
    <row r="40" spans="1:20" ht="16.5" thickBot="1" x14ac:dyDescent="0.3">
      <c r="J40" s="45" t="s">
        <v>17</v>
      </c>
      <c r="K40" s="11" t="s">
        <v>14</v>
      </c>
      <c r="L40" s="11" t="s">
        <v>5</v>
      </c>
      <c r="M40" s="11" t="s">
        <v>15</v>
      </c>
      <c r="N40" s="53" t="s">
        <v>4</v>
      </c>
      <c r="O40" s="55">
        <v>0.5</v>
      </c>
    </row>
    <row r="41" spans="1:20" ht="16.5" thickBot="1" x14ac:dyDescent="0.3">
      <c r="J41" s="45" t="s">
        <v>43</v>
      </c>
      <c r="K41" s="12"/>
      <c r="L41" s="12"/>
      <c r="M41" s="12"/>
      <c r="N41" s="54"/>
      <c r="O41" s="67" t="e">
        <f>K41+((M41-K41)*(50-L41)/(N41-L41))</f>
        <v>#DIV/0!</v>
      </c>
    </row>
    <row r="42" spans="1:20" ht="16.5" thickBot="1" x14ac:dyDescent="0.3">
      <c r="J42" s="45" t="s">
        <v>44</v>
      </c>
      <c r="K42" s="12"/>
      <c r="L42" s="12"/>
      <c r="M42" s="12"/>
      <c r="N42" s="54"/>
      <c r="O42" s="68" t="e">
        <f>K42+((M42-K42)*(50-L42)/(N42-L42))</f>
        <v>#DIV/0!</v>
      </c>
    </row>
    <row r="43" spans="1:20" ht="16.5" thickBot="1" x14ac:dyDescent="0.3">
      <c r="A43" s="15"/>
      <c r="J43" s="46"/>
      <c r="K43" s="47"/>
      <c r="L43" s="47"/>
      <c r="M43" s="47"/>
      <c r="N43" s="47"/>
      <c r="O43" s="48"/>
    </row>
    <row r="44" spans="1:20" ht="16.5" thickBot="1" x14ac:dyDescent="0.3"/>
    <row r="45" spans="1:20" ht="16.5" thickBot="1" x14ac:dyDescent="0.3">
      <c r="J45" s="49" t="s">
        <v>46</v>
      </c>
      <c r="K45" s="50"/>
      <c r="L45" s="50"/>
      <c r="M45" s="50"/>
      <c r="N45" s="51" t="e">
        <f>O42-O41</f>
        <v>#DIV/0!</v>
      </c>
    </row>
    <row r="46" spans="1:20" x14ac:dyDescent="0.25">
      <c r="A46" s="35"/>
    </row>
    <row r="47" spans="1:20" x14ac:dyDescent="0.25">
      <c r="A47" s="4"/>
    </row>
  </sheetData>
  <pageMargins left="0.5" right="0.25" top="0.5" bottom="0.25" header="0.05" footer="0.05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GrowingSeason Calculations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harvard forest</dc:creator>
  <cp:lastModifiedBy>colburn</cp:lastModifiedBy>
  <cp:lastPrinted>2014-01-08T19:38:40Z</cp:lastPrinted>
  <dcterms:created xsi:type="dcterms:W3CDTF">2012-01-11T15:48:42Z</dcterms:created>
  <dcterms:modified xsi:type="dcterms:W3CDTF">2014-01-08T19:41:34Z</dcterms:modified>
</cp:coreProperties>
</file>